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irka\publikace\aspi\acontis12\doklady2021\"/>
    </mc:Choice>
  </mc:AlternateContent>
  <xr:revisionPtr revIDLastSave="0" documentId="13_ncr:1_{7B2FAB3B-4B7B-4310-88E1-F61291392B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ňové odpis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55" i="1" s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B5" i="1"/>
  <c r="B55" i="1" s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D5" i="1"/>
  <c r="D6" i="1"/>
  <c r="D7" i="1" s="1"/>
  <c r="E5" i="1"/>
  <c r="E6" i="1" l="1"/>
  <c r="D8" i="1"/>
  <c r="E7" i="1"/>
  <c r="D9" i="1" l="1"/>
  <c r="E8" i="1"/>
  <c r="D10" i="1" l="1"/>
  <c r="E9" i="1"/>
  <c r="D11" i="1" l="1"/>
  <c r="E10" i="1"/>
  <c r="D12" i="1" l="1"/>
  <c r="E11" i="1"/>
  <c r="D13" i="1" l="1"/>
  <c r="E12" i="1"/>
  <c r="D14" i="1" l="1"/>
  <c r="E13" i="1"/>
  <c r="D15" i="1" l="1"/>
  <c r="E14" i="1"/>
  <c r="D16" i="1" l="1"/>
  <c r="E15" i="1"/>
  <c r="D17" i="1" l="1"/>
  <c r="E16" i="1"/>
  <c r="D18" i="1" l="1"/>
  <c r="E17" i="1"/>
  <c r="D19" i="1" l="1"/>
  <c r="E18" i="1"/>
  <c r="D20" i="1" l="1"/>
  <c r="E19" i="1"/>
  <c r="D21" i="1" l="1"/>
  <c r="E20" i="1"/>
  <c r="D22" i="1" l="1"/>
  <c r="E21" i="1"/>
  <c r="D23" i="1" l="1"/>
  <c r="E22" i="1"/>
  <c r="D24" i="1" l="1"/>
  <c r="E23" i="1"/>
  <c r="D25" i="1" l="1"/>
  <c r="E24" i="1"/>
  <c r="D26" i="1" l="1"/>
  <c r="E25" i="1"/>
  <c r="D27" i="1" l="1"/>
  <c r="E26" i="1"/>
  <c r="D28" i="1" l="1"/>
  <c r="E27" i="1"/>
  <c r="D29" i="1" l="1"/>
  <c r="E28" i="1"/>
  <c r="D30" i="1" l="1"/>
  <c r="E29" i="1"/>
  <c r="D31" i="1" l="1"/>
  <c r="E30" i="1"/>
  <c r="D32" i="1" l="1"/>
  <c r="E31" i="1"/>
  <c r="D33" i="1" l="1"/>
  <c r="E32" i="1"/>
  <c r="D34" i="1" l="1"/>
  <c r="E33" i="1"/>
  <c r="D35" i="1" l="1"/>
  <c r="E34" i="1"/>
  <c r="D36" i="1" l="1"/>
  <c r="E35" i="1"/>
  <c r="D37" i="1" l="1"/>
  <c r="E36" i="1"/>
  <c r="D38" i="1" l="1"/>
  <c r="E37" i="1"/>
  <c r="D39" i="1" l="1"/>
  <c r="E38" i="1"/>
  <c r="D40" i="1" l="1"/>
  <c r="E39" i="1"/>
  <c r="D41" i="1" l="1"/>
  <c r="E40" i="1"/>
  <c r="D42" i="1" l="1"/>
  <c r="E41" i="1"/>
  <c r="D43" i="1" l="1"/>
  <c r="E42" i="1"/>
  <c r="D44" i="1" l="1"/>
  <c r="E43" i="1"/>
  <c r="D45" i="1" l="1"/>
  <c r="E44" i="1"/>
  <c r="D46" i="1" l="1"/>
  <c r="E45" i="1"/>
  <c r="D47" i="1" l="1"/>
  <c r="E46" i="1"/>
  <c r="D48" i="1" l="1"/>
  <c r="E47" i="1"/>
  <c r="D49" i="1" l="1"/>
  <c r="E48" i="1"/>
  <c r="D50" i="1" l="1"/>
  <c r="E49" i="1"/>
  <c r="D51" i="1" l="1"/>
  <c r="E50" i="1"/>
  <c r="D52" i="1" l="1"/>
  <c r="E51" i="1"/>
  <c r="D53" i="1" l="1"/>
  <c r="E52" i="1"/>
  <c r="D54" i="1" l="1"/>
  <c r="E54" i="1" s="1"/>
  <c r="E53" i="1"/>
</calcChain>
</file>

<file path=xl/sharedStrings.xml><?xml version="1.0" encoding="utf-8"?>
<sst xmlns="http://schemas.openxmlformats.org/spreadsheetml/2006/main" count="17" uniqueCount="15">
  <si>
    <t>Pořizovací cena</t>
  </si>
  <si>
    <t>Odpisová skupina</t>
  </si>
  <si>
    <t>Rovnoměrné</t>
  </si>
  <si>
    <t>Zrychlené</t>
  </si>
  <si>
    <t>Rok</t>
  </si>
  <si>
    <t>Rovnoměrný odpis</t>
  </si>
  <si>
    <t>Zrychlený odpis</t>
  </si>
  <si>
    <t>Oprávky</t>
  </si>
  <si>
    <t>Zůst.cena</t>
  </si>
  <si>
    <t>Skupina</t>
  </si>
  <si>
    <t>1.rok</t>
  </si>
  <si>
    <t>dále</t>
  </si>
  <si>
    <t>1a</t>
  </si>
  <si>
    <t>Celkem</t>
  </si>
  <si>
    <t>Pozor, formulář neakcentuje mimořádné odpisy!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</si>
</sst>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3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/>
    <xf numFmtId="164" fontId="3" fillId="3" borderId="0" xfId="1" applyNumberFormat="1" applyFont="1" applyFill="1"/>
    <xf numFmtId="0" fontId="3" fillId="3" borderId="0" xfId="0" applyFont="1" applyFill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0" borderId="0" xfId="0" applyFont="1"/>
    <xf numFmtId="0" fontId="3" fillId="0" borderId="4" xfId="0" applyFont="1" applyBorder="1" applyAlignment="1">
      <alignment horizontal="center"/>
    </xf>
    <xf numFmtId="164" fontId="3" fillId="0" borderId="5" xfId="1" applyNumberFormat="1" applyFont="1" applyBorder="1"/>
    <xf numFmtId="164" fontId="3" fillId="0" borderId="6" xfId="1" applyNumberFormat="1" applyFont="1" applyBorder="1"/>
    <xf numFmtId="164" fontId="6" fillId="0" borderId="0" xfId="1" applyNumberFormat="1" applyFont="1"/>
    <xf numFmtId="10" fontId="6" fillId="0" borderId="0" xfId="2" applyNumberFormat="1" applyFont="1"/>
    <xf numFmtId="0" fontId="3" fillId="0" borderId="7" xfId="0" applyFont="1" applyBorder="1" applyAlignment="1">
      <alignment horizontal="center"/>
    </xf>
    <xf numFmtId="164" fontId="3" fillId="0" borderId="8" xfId="1" applyNumberFormat="1" applyFont="1" applyBorder="1"/>
    <xf numFmtId="164" fontId="3" fillId="0" borderId="9" xfId="1" applyNumberFormat="1" applyFont="1" applyBorder="1"/>
    <xf numFmtId="10" fontId="0" fillId="0" borderId="0" xfId="0" applyNumberFormat="1"/>
    <xf numFmtId="0" fontId="3" fillId="0" borderId="10" xfId="0" applyFont="1" applyBorder="1" applyAlignment="1">
      <alignment horizontal="center"/>
    </xf>
    <xf numFmtId="164" fontId="3" fillId="0" borderId="11" xfId="1" applyNumberFormat="1" applyFont="1" applyBorder="1"/>
    <xf numFmtId="164" fontId="3" fillId="0" borderId="12" xfId="1" applyNumberFormat="1" applyFont="1" applyBorder="1"/>
    <xf numFmtId="0" fontId="4" fillId="4" borderId="13" xfId="0" applyFont="1" applyFill="1" applyBorder="1"/>
    <xf numFmtId="164" fontId="4" fillId="4" borderId="14" xfId="0" applyNumberFormat="1" applyFont="1" applyFill="1" applyBorder="1"/>
    <xf numFmtId="164" fontId="4" fillId="4" borderId="15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workbookViewId="0">
      <selection activeCell="N1" sqref="N1"/>
    </sheetView>
  </sheetViews>
  <sheetFormatPr defaultRowHeight="12.75" x14ac:dyDescent="0.2"/>
  <cols>
    <col min="1" max="1" width="7.85546875" bestFit="1" customWidth="1"/>
    <col min="2" max="2" width="18.140625" bestFit="1" customWidth="1"/>
    <col min="3" max="3" width="15.28515625" bestFit="1" customWidth="1"/>
    <col min="4" max="5" width="13.28515625" hidden="1" customWidth="1"/>
    <col min="6" max="12" width="0" hidden="1" customWidth="1"/>
  </cols>
  <sheetData>
    <row r="1" spans="1:15" x14ac:dyDescent="0.2">
      <c r="A1" s="1"/>
      <c r="B1" s="2" t="s">
        <v>0</v>
      </c>
      <c r="C1" s="3">
        <v>0</v>
      </c>
      <c r="N1" s="25" t="s">
        <v>14</v>
      </c>
    </row>
    <row r="2" spans="1:15" x14ac:dyDescent="0.2">
      <c r="A2" s="1"/>
      <c r="B2" s="2" t="s">
        <v>1</v>
      </c>
      <c r="C2" s="4"/>
    </row>
    <row r="3" spans="1:15" ht="13.5" thickBot="1" x14ac:dyDescent="0.25">
      <c r="A3" s="1"/>
      <c r="B3" s="1"/>
      <c r="C3" s="1"/>
      <c r="H3" s="24" t="s">
        <v>2</v>
      </c>
      <c r="I3" s="24"/>
      <c r="J3" s="24" t="s">
        <v>3</v>
      </c>
      <c r="K3" s="24"/>
    </row>
    <row r="4" spans="1:15" ht="13.5" thickBot="1" x14ac:dyDescent="0.25">
      <c r="A4" s="5" t="s">
        <v>4</v>
      </c>
      <c r="B4" s="6" t="s">
        <v>5</v>
      </c>
      <c r="C4" s="7" t="s">
        <v>6</v>
      </c>
      <c r="D4" s="8" t="s">
        <v>7</v>
      </c>
      <c r="E4" s="8" t="s">
        <v>8</v>
      </c>
      <c r="G4" s="8" t="s">
        <v>9</v>
      </c>
      <c r="H4" s="8" t="s">
        <v>10</v>
      </c>
      <c r="I4" s="8" t="s">
        <v>11</v>
      </c>
      <c r="J4" s="8" t="s">
        <v>10</v>
      </c>
      <c r="K4" s="8" t="s">
        <v>11</v>
      </c>
    </row>
    <row r="5" spans="1:15" ht="13.5" thickTop="1" x14ac:dyDescent="0.2">
      <c r="A5" s="9">
        <v>1</v>
      </c>
      <c r="B5" s="10" t="b">
        <f>IF($C$2=$G$5,$C$1*H5,IF($C$2=$G$6,$C$1*H6,IF($C$2=$G$7,$C$1*H7,IF($C$2=$G$8,$C$1*H8,IF($C$2=$G$9,$C$1*H9,IF($C$2=$G$10,$C$1*H10,IF($C$2=$G$11,$C$1*H11)))))))</f>
        <v>0</v>
      </c>
      <c r="C5" s="11">
        <f>CEILING(IF(C2=G5,C1/J5,IF(C2=G6,C1/J6,IF(C2=G7,C1/J7,IF(C2=G8,C1/J8,IF(C2=G9,C1/J9,IF(C2=G10,C1/J10,IF(C2=G11,C1/J11))))))),1)</f>
        <v>0</v>
      </c>
      <c r="D5" s="12">
        <f>C5</f>
        <v>0</v>
      </c>
      <c r="E5" s="12">
        <f t="shared" ref="E5:E54" si="0">$C$1-D5</f>
        <v>0</v>
      </c>
      <c r="G5">
        <v>1</v>
      </c>
      <c r="H5" s="13">
        <v>0.2</v>
      </c>
      <c r="I5" s="13">
        <v>0.4</v>
      </c>
      <c r="J5">
        <v>3</v>
      </c>
      <c r="K5">
        <v>4</v>
      </c>
      <c r="N5" s="24"/>
      <c r="O5" s="24"/>
    </row>
    <row r="6" spans="1:15" x14ac:dyDescent="0.2">
      <c r="A6" s="14">
        <v>2</v>
      </c>
      <c r="B6" s="15" t="b">
        <f>IF($C$2=$G$5,$C$1*$I$5,IF($C$2=$G$6,$C$1*$I$6,IF($C$2=$G$7,$C$1*$I$7,IF($C$2=$G$8,$C$1*$I$8,IF($C$2=$G$9,$C$1*$I$9,IF($C$2=$G$10,$C$1*$I$10,IF($C$2=$G$11,$C$1*$I$11)))))))</f>
        <v>0</v>
      </c>
      <c r="C6" s="16">
        <f>CEILING(IF($C$2=$G$5,(2*E5)/($K$5-A5),IF($C$2=$G$6,(2*E5)/($K$6-A5),IF($C$2=$G$7,(2*E5)/($K$7-A5),IF($C$2=$G$8,(2*E5)/($K$8-A5),IF($C$2=$G$9,(2*E5)/($K$9-A5),IF($C$2=$G$10,(2*E5)/($K$10-A5),IF($C$2=$G$11,(2*E5)/($K$11-A5)))))))),1)</f>
        <v>0</v>
      </c>
      <c r="D6" s="12">
        <f t="shared" ref="D6:D54" si="1">D5+C6</f>
        <v>0</v>
      </c>
      <c r="E6" s="12">
        <f t="shared" si="0"/>
        <v>0</v>
      </c>
      <c r="G6" t="s">
        <v>12</v>
      </c>
      <c r="H6" s="13">
        <v>0.14199999999999999</v>
      </c>
      <c r="I6" s="13">
        <v>0.28599999999999998</v>
      </c>
      <c r="J6">
        <v>4</v>
      </c>
      <c r="K6">
        <v>5</v>
      </c>
    </row>
    <row r="7" spans="1:15" x14ac:dyDescent="0.2">
      <c r="A7" s="14">
        <v>3</v>
      </c>
      <c r="B7" s="15" t="b">
        <f>IF($C$2=$G$5,$C$1*$I$5,IF($C$2=$G$6,$C$1*$I$6,IF($C$2=$G$7,$C$1*$I$7,IF($C$2=$G$8,$C$1*$I$8,IF($C$2=$G$9,$C$1*$I$9,IF($C$2=$G$10,$C$1*$I$10,IF($C$2=$G$11,$C$1*$I$11)))))))</f>
        <v>0</v>
      </c>
      <c r="C7" s="16">
        <f>CEILING(IF($C$2=$G$5,(2*E6)/($K$5-A6),IF($C$2=$G$6,(2*E6)/($K$6-A6),IF($C$2=$G$7,(2*E6)/($K$7-A6),IF($C$2=$G$8,(2*E6)/($K$8-A6),IF($C$2=$G$9,(2*E6)/($K$9-A6),IF($C$2=$G$10,(2*E6)/($K$10-A6),IF($C$2=$G$11,(2*E6)/($K$11-A6)))))))),1)</f>
        <v>0</v>
      </c>
      <c r="D7" s="12">
        <f t="shared" si="1"/>
        <v>0</v>
      </c>
      <c r="E7" s="12">
        <f t="shared" si="0"/>
        <v>0</v>
      </c>
      <c r="G7">
        <v>2</v>
      </c>
      <c r="H7" s="13">
        <v>0.11</v>
      </c>
      <c r="I7" s="13">
        <v>0.2225</v>
      </c>
      <c r="J7">
        <v>5</v>
      </c>
      <c r="K7">
        <v>6</v>
      </c>
    </row>
    <row r="8" spans="1:15" x14ac:dyDescent="0.2">
      <c r="A8" s="14">
        <v>4</v>
      </c>
      <c r="B8" s="15" t="b">
        <f>IF($C$2=$G$5,0,IF($C$2=$G$6,$C$1*$I$6,IF($C$2=$G$7,$C$1*$I$7,IF($C$2=$G$8,$C$1*$I$8,IF($C$2=$G$9,$C$1*$I$9,IF($C$2=$G$10,$C$1*$I$10,IF($C$2=$G$11,$C$1*$I$11)))))))</f>
        <v>0</v>
      </c>
      <c r="C8" s="16">
        <f>CEILING(IF($C$2=$G$5,0,IF($C$2=$G$6,(2*E7)/($K$6-A7),IF($C$2=$G$7,(2*E7)/($K$7-A7),IF($C$2=$G$8,(2*E7)/($K$8-A7),IF($C$2=$G$9,(2*E7)/($K$9-A7),IF($C$2=$G$10,(2*E7)/($K$10-A7),IF($C$2=$G$11,(2*E7)/($K$11-A7)))))))),1)</f>
        <v>0</v>
      </c>
      <c r="D8" s="12">
        <f t="shared" si="1"/>
        <v>0</v>
      </c>
      <c r="E8" s="12">
        <f t="shared" si="0"/>
        <v>0</v>
      </c>
      <c r="G8">
        <v>3</v>
      </c>
      <c r="H8" s="13">
        <v>5.5E-2</v>
      </c>
      <c r="I8" s="13">
        <v>0.105</v>
      </c>
      <c r="J8">
        <v>10</v>
      </c>
      <c r="K8">
        <v>11</v>
      </c>
    </row>
    <row r="9" spans="1:15" x14ac:dyDescent="0.2">
      <c r="A9" s="14">
        <v>5</v>
      </c>
      <c r="B9" s="15" t="b">
        <f>IF($C$2=$G$5,0,IF($C$2=$G$6,0,IF($C$2=$G$7,$C$1*$I$7,IF($C$2=$G$8,$C$1*$I$8,IF($C$2=$G$9,$C$1*$I$9,IF($C$2=$G$10,$C$1*$I$10,IF($C$2=$G$11,$C$1*$I$11)))))))</f>
        <v>0</v>
      </c>
      <c r="C9" s="16">
        <f>CEILING(IF($C$2=$G$5,0,IF($C$2=$G$6,0,IF($C$2=$G$7,(2*E8)/($K$7-A8),IF($C$2=$G$8,(2*E8)/($K$8-A8),IF($C$2=$G$9,(2*E8)/($K$9-A8),IF($C$2=$G$10,(2*E8)/($K$10-A8),IF($C$2=$G$11,(2*E8)/($K$11-A8)))))))),1)</f>
        <v>0</v>
      </c>
      <c r="D9" s="12">
        <f t="shared" si="1"/>
        <v>0</v>
      </c>
      <c r="E9" s="12">
        <f t="shared" si="0"/>
        <v>0</v>
      </c>
      <c r="G9">
        <v>4</v>
      </c>
      <c r="H9" s="13">
        <v>2.1499999999999998E-2</v>
      </c>
      <c r="I9" s="13">
        <v>5.1499999999999997E-2</v>
      </c>
      <c r="J9">
        <v>20</v>
      </c>
      <c r="K9">
        <v>21</v>
      </c>
    </row>
    <row r="10" spans="1:15" x14ac:dyDescent="0.2">
      <c r="A10" s="14">
        <v>6</v>
      </c>
      <c r="B10" s="15" t="b">
        <f>IF($C$2=$G$5,0,IF($C$2=$G$6,0,IF($C$2=$G$7,0,IF($C$2=$G$8,$C$1*$I$8,IF($C$2=$G$9,$C$1*$I$9,IF($C$2=$G$10,$C$1*$I$10,IF($C$2=$G$11,$C$1*$I$11)))))))</f>
        <v>0</v>
      </c>
      <c r="C10" s="16">
        <f>CEILING(IF($C$2=$G$5,0,IF($C$2=$G$6,0,IF($C$2=$G$7,0,IF($C$2=$G$8,(2*E9)/($K$8-A9),IF($C$2=$G$9,(2*E9)/($K$9-A9),IF($C$2=$G$10,(2*E9)/($K$10-A9),IF($C$2=$G$11,(2*E9)/($K$11-A9)))))))),1)</f>
        <v>0</v>
      </c>
      <c r="D10" s="12">
        <f t="shared" si="1"/>
        <v>0</v>
      </c>
      <c r="E10" s="12">
        <f t="shared" si="0"/>
        <v>0</v>
      </c>
      <c r="G10">
        <v>5</v>
      </c>
      <c r="H10" s="13">
        <v>1.4E-2</v>
      </c>
      <c r="I10" s="13">
        <v>3.4000000000000002E-2</v>
      </c>
      <c r="J10">
        <v>30</v>
      </c>
      <c r="K10">
        <v>31</v>
      </c>
    </row>
    <row r="11" spans="1:15" x14ac:dyDescent="0.2">
      <c r="A11" s="14">
        <v>7</v>
      </c>
      <c r="B11" s="15" t="b">
        <f>IF($C$2=$G$5,0,IF($C$2=$G$6,0,IF($C$2=$G$7,0,IF($C$2=$G$8,$C$1*$I$8,IF($C$2=$G$9,$C$1*$I$9,IF($C$2=$G$10,$C$1*$I$10,IF($C$2=$G$11,$C$1*$I$11)))))))</f>
        <v>0</v>
      </c>
      <c r="C11" s="16">
        <f>CEILING(IF($C$2=$G$5,0,IF($C$2=$G$6,0,IF($C$2=$G$7,0,IF($C$2=$G$8,(2*E10)/($K$8-A10),IF($C$2=$G$9,(2*E10)/($K$9-A10),IF($C$2=$G$10,(2*E10)/($K$10-A10),IF($C$2=$G$11,(2*E10)/($K$11-A10)))))))),1)</f>
        <v>0</v>
      </c>
      <c r="D11" s="12">
        <f t="shared" si="1"/>
        <v>0</v>
      </c>
      <c r="E11" s="12">
        <f t="shared" si="0"/>
        <v>0</v>
      </c>
      <c r="G11">
        <v>6</v>
      </c>
      <c r="H11" s="13">
        <v>1.0200000000000001E-2</v>
      </c>
      <c r="I11" s="13">
        <v>2.0199999999999999E-2</v>
      </c>
      <c r="J11">
        <v>50</v>
      </c>
      <c r="K11">
        <v>51</v>
      </c>
    </row>
    <row r="12" spans="1:15" x14ac:dyDescent="0.2">
      <c r="A12" s="14">
        <v>8</v>
      </c>
      <c r="B12" s="15" t="b">
        <f>IF($C$2=$G$5,0,IF($C$2=$G$6,0,IF($C$2=$G$7,0,IF($C$2=$G$8,$C$1*$I$8,IF($C$2=$G$9,$C$1*$I$9,IF($C$2=$G$10,$C$1*$I$10,IF($C$2=$G$11,$C$1*$I$11)))))))</f>
        <v>0</v>
      </c>
      <c r="C12" s="16">
        <f>CEILING(IF($C$2=$G$5,0,IF($C$2=$G$6,0,IF($C$2=$G$7,0,IF($C$2=$G$8,(2*E11)/($K$8-A11),IF($C$2=$G$9,(2*E11)/($K$9-A11),IF($C$2=$G$10,(2*E11)/($K$10-A11),IF($C$2=$G$11,(2*E11)/($K$11-A11)))))))),1)</f>
        <v>0</v>
      </c>
      <c r="D12" s="12">
        <f t="shared" si="1"/>
        <v>0</v>
      </c>
      <c r="E12" s="12">
        <f t="shared" si="0"/>
        <v>0</v>
      </c>
    </row>
    <row r="13" spans="1:15" x14ac:dyDescent="0.2">
      <c r="A13" s="14">
        <v>9</v>
      </c>
      <c r="B13" s="15" t="b">
        <f>IF($C$2=$G$5,0,IF($C$2=$G$6,0,IF($C$2=$G$7,0,IF($C$2=$G$8,$C$1*$I$8,IF($C$2=$G$9,$C$1*$I$9,IF($C$2=$G$10,$C$1*$I$10,IF($C$2=$G$11,$C$1*$I$11)))))))</f>
        <v>0</v>
      </c>
      <c r="C13" s="16">
        <f>CEILING(IF($C$2=$G$5,0,IF($C$2=$G$6,0,IF($C$2=$G$7,0,IF($C$2=$G$8,(2*E12)/($K$8-A12),IF($C$2=$G$9,(2*E12)/($K$9-A12),IF($C$2=$G$10,(2*E12)/($K$10-A12),IF($C$2=$G$11,(2*E12)/($K$11-A12)))))))),1)</f>
        <v>0</v>
      </c>
      <c r="D13" s="12">
        <f t="shared" si="1"/>
        <v>0</v>
      </c>
      <c r="E13" s="12">
        <f t="shared" si="0"/>
        <v>0</v>
      </c>
      <c r="H13" s="17"/>
    </row>
    <row r="14" spans="1:15" x14ac:dyDescent="0.2">
      <c r="A14" s="14">
        <v>10</v>
      </c>
      <c r="B14" s="15" t="b">
        <f>IF($C$2=$G$5,0,IF($C$2=$G$6,0,IF($C$2=$G$7,0,IF($C$2=$G$8,$C$1*$I$8,IF($C$2=$G$9,$C$1*$I$9,IF($C$2=$G$10,$C$1*$I$10,IF($C$2=$G$11,$C$1*$I$11)))))))</f>
        <v>0</v>
      </c>
      <c r="C14" s="16">
        <f>CEILING(IF($C$2=$G$5,0,IF($C$2=$G$6,0,IF($C$2=$G$7,0,IF($C$2=$G$8,(2*E13)/($K$8-A13),IF($C$2=$G$9,(2*E13)/($K$9-A13),IF($C$2=$G$10,(2*E13)/($K$10-A13),IF($C$2=$G$11,(2*E13)/($K$11-A13)))))))),1)</f>
        <v>0</v>
      </c>
      <c r="D14" s="12">
        <f t="shared" si="1"/>
        <v>0</v>
      </c>
      <c r="E14" s="12">
        <f t="shared" si="0"/>
        <v>0</v>
      </c>
      <c r="H14" s="17"/>
    </row>
    <row r="15" spans="1:15" x14ac:dyDescent="0.2">
      <c r="A15" s="14">
        <v>11</v>
      </c>
      <c r="B15" s="15" t="b">
        <f t="shared" ref="B15:B24" si="2">IF($C$2=$G$5,0,IF($C$2=$G$6,0,IF($C$2=$G$7,0,IF($C$2=$G$8,0,IF($C$2=$G$9,$C$1*$I$9,IF($C$2=$G$10,$C$1*$I$10,IF($C$2=$G$11,$C$1*$I$11)))))))</f>
        <v>0</v>
      </c>
      <c r="C15" s="16">
        <f t="shared" ref="C15:C24" si="3">CEILING(IF($C$2=$G$5,0,IF($C$2=$G$6,0,IF($C$2=$G$7,0,IF($C$2=$G$8,0,IF($C$2=$G$9,(2*E14)/($K$9-A14),IF($C$2=$G$10,(2*E14)/($K$10-A14),IF($C$2=$G$11,(2*E14)/($K$11-A14)))))))),1)</f>
        <v>0</v>
      </c>
      <c r="D15" s="12">
        <f t="shared" si="1"/>
        <v>0</v>
      </c>
      <c r="E15" s="12">
        <f t="shared" si="0"/>
        <v>0</v>
      </c>
      <c r="H15" s="17"/>
    </row>
    <row r="16" spans="1:15" x14ac:dyDescent="0.2">
      <c r="A16" s="14">
        <v>12</v>
      </c>
      <c r="B16" s="15" t="b">
        <f t="shared" si="2"/>
        <v>0</v>
      </c>
      <c r="C16" s="16">
        <f t="shared" si="3"/>
        <v>0</v>
      </c>
      <c r="D16" s="12">
        <f t="shared" si="1"/>
        <v>0</v>
      </c>
      <c r="E16" s="12">
        <f t="shared" si="0"/>
        <v>0</v>
      </c>
      <c r="H16" s="17"/>
    </row>
    <row r="17" spans="1:8" x14ac:dyDescent="0.2">
      <c r="A17" s="14">
        <v>13</v>
      </c>
      <c r="B17" s="15" t="b">
        <f t="shared" si="2"/>
        <v>0</v>
      </c>
      <c r="C17" s="16">
        <f t="shared" si="3"/>
        <v>0</v>
      </c>
      <c r="D17" s="12">
        <f t="shared" si="1"/>
        <v>0</v>
      </c>
      <c r="E17" s="12">
        <f t="shared" si="0"/>
        <v>0</v>
      </c>
      <c r="H17" s="17"/>
    </row>
    <row r="18" spans="1:8" x14ac:dyDescent="0.2">
      <c r="A18" s="14">
        <v>14</v>
      </c>
      <c r="B18" s="15" t="b">
        <f t="shared" si="2"/>
        <v>0</v>
      </c>
      <c r="C18" s="16">
        <f t="shared" si="3"/>
        <v>0</v>
      </c>
      <c r="D18" s="12">
        <f t="shared" si="1"/>
        <v>0</v>
      </c>
      <c r="E18" s="12">
        <f t="shared" si="0"/>
        <v>0</v>
      </c>
    </row>
    <row r="19" spans="1:8" x14ac:dyDescent="0.2">
      <c r="A19" s="14">
        <v>15</v>
      </c>
      <c r="B19" s="15" t="b">
        <f t="shared" si="2"/>
        <v>0</v>
      </c>
      <c r="C19" s="16">
        <f t="shared" si="3"/>
        <v>0</v>
      </c>
      <c r="D19" s="12">
        <f t="shared" si="1"/>
        <v>0</v>
      </c>
      <c r="E19" s="12">
        <f t="shared" si="0"/>
        <v>0</v>
      </c>
    </row>
    <row r="20" spans="1:8" x14ac:dyDescent="0.2">
      <c r="A20" s="14">
        <v>16</v>
      </c>
      <c r="B20" s="15" t="b">
        <f t="shared" si="2"/>
        <v>0</v>
      </c>
      <c r="C20" s="16">
        <f t="shared" si="3"/>
        <v>0</v>
      </c>
      <c r="D20" s="12">
        <f t="shared" si="1"/>
        <v>0</v>
      </c>
      <c r="E20" s="12">
        <f t="shared" si="0"/>
        <v>0</v>
      </c>
    </row>
    <row r="21" spans="1:8" x14ac:dyDescent="0.2">
      <c r="A21" s="14">
        <v>17</v>
      </c>
      <c r="B21" s="15" t="b">
        <f t="shared" si="2"/>
        <v>0</v>
      </c>
      <c r="C21" s="16">
        <f t="shared" si="3"/>
        <v>0</v>
      </c>
      <c r="D21" s="12">
        <f t="shared" si="1"/>
        <v>0</v>
      </c>
      <c r="E21" s="12">
        <f t="shared" si="0"/>
        <v>0</v>
      </c>
    </row>
    <row r="22" spans="1:8" x14ac:dyDescent="0.2">
      <c r="A22" s="14">
        <v>18</v>
      </c>
      <c r="B22" s="15" t="b">
        <f t="shared" si="2"/>
        <v>0</v>
      </c>
      <c r="C22" s="16">
        <f t="shared" si="3"/>
        <v>0</v>
      </c>
      <c r="D22" s="12">
        <f t="shared" si="1"/>
        <v>0</v>
      </c>
      <c r="E22" s="12">
        <f t="shared" si="0"/>
        <v>0</v>
      </c>
    </row>
    <row r="23" spans="1:8" x14ac:dyDescent="0.2">
      <c r="A23" s="14">
        <v>19</v>
      </c>
      <c r="B23" s="15" t="b">
        <f t="shared" si="2"/>
        <v>0</v>
      </c>
      <c r="C23" s="16">
        <f t="shared" si="3"/>
        <v>0</v>
      </c>
      <c r="D23" s="12">
        <f t="shared" si="1"/>
        <v>0</v>
      </c>
      <c r="E23" s="12">
        <f t="shared" si="0"/>
        <v>0</v>
      </c>
    </row>
    <row r="24" spans="1:8" x14ac:dyDescent="0.2">
      <c r="A24" s="14">
        <v>20</v>
      </c>
      <c r="B24" s="15" t="b">
        <f t="shared" si="2"/>
        <v>0</v>
      </c>
      <c r="C24" s="16">
        <f t="shared" si="3"/>
        <v>0</v>
      </c>
      <c r="D24" s="12">
        <f t="shared" si="1"/>
        <v>0</v>
      </c>
      <c r="E24" s="12">
        <f t="shared" si="0"/>
        <v>0</v>
      </c>
    </row>
    <row r="25" spans="1:8" x14ac:dyDescent="0.2">
      <c r="A25" s="14">
        <v>21</v>
      </c>
      <c r="B25" s="15" t="b">
        <f t="shared" ref="B25:B34" si="4">IF($C$2=$G$5,0,IF($C$2=$G$6,0,IF($C$2=$G$7,0,IF($C$2=$G$8,0,IF($C$2=$G$9,0,IF($C$2=$G$10,$C$1*$I$10,IF($C$2=$G$11,$C$1*$I$11)))))))</f>
        <v>0</v>
      </c>
      <c r="C25" s="16">
        <f t="shared" ref="C25:C34" si="5">CEILING(IF($C$2=$G$5,0,IF($C$2=$G$6,0,IF($C$2=$G$7,0,IF($C$2=$G$8,0,IF($C$2=$G$9,0,IF($C$2=$G$10,(2*E24)/($K$10-A24),IF($C$2=$G$11,(2*E24)/($K$11-A24)))))))),1)</f>
        <v>0</v>
      </c>
      <c r="D25" s="12">
        <f t="shared" si="1"/>
        <v>0</v>
      </c>
      <c r="E25" s="12">
        <f t="shared" si="0"/>
        <v>0</v>
      </c>
    </row>
    <row r="26" spans="1:8" x14ac:dyDescent="0.2">
      <c r="A26" s="14">
        <v>22</v>
      </c>
      <c r="B26" s="15" t="b">
        <f t="shared" si="4"/>
        <v>0</v>
      </c>
      <c r="C26" s="16">
        <f t="shared" si="5"/>
        <v>0</v>
      </c>
      <c r="D26" s="12">
        <f t="shared" si="1"/>
        <v>0</v>
      </c>
      <c r="E26" s="12">
        <f t="shared" si="0"/>
        <v>0</v>
      </c>
    </row>
    <row r="27" spans="1:8" x14ac:dyDescent="0.2">
      <c r="A27" s="14">
        <v>23</v>
      </c>
      <c r="B27" s="15" t="b">
        <f t="shared" si="4"/>
        <v>0</v>
      </c>
      <c r="C27" s="16">
        <f t="shared" si="5"/>
        <v>0</v>
      </c>
      <c r="D27" s="12">
        <f t="shared" si="1"/>
        <v>0</v>
      </c>
      <c r="E27" s="12">
        <f t="shared" si="0"/>
        <v>0</v>
      </c>
    </row>
    <row r="28" spans="1:8" x14ac:dyDescent="0.2">
      <c r="A28" s="14">
        <v>24</v>
      </c>
      <c r="B28" s="15" t="b">
        <f t="shared" si="4"/>
        <v>0</v>
      </c>
      <c r="C28" s="16">
        <f t="shared" si="5"/>
        <v>0</v>
      </c>
      <c r="D28" s="12">
        <f t="shared" si="1"/>
        <v>0</v>
      </c>
      <c r="E28" s="12">
        <f t="shared" si="0"/>
        <v>0</v>
      </c>
    </row>
    <row r="29" spans="1:8" x14ac:dyDescent="0.2">
      <c r="A29" s="14">
        <v>25</v>
      </c>
      <c r="B29" s="15" t="b">
        <f t="shared" si="4"/>
        <v>0</v>
      </c>
      <c r="C29" s="16">
        <f t="shared" si="5"/>
        <v>0</v>
      </c>
      <c r="D29" s="12">
        <f t="shared" si="1"/>
        <v>0</v>
      </c>
      <c r="E29" s="12">
        <f t="shared" si="0"/>
        <v>0</v>
      </c>
    </row>
    <row r="30" spans="1:8" x14ac:dyDescent="0.2">
      <c r="A30" s="14">
        <v>26</v>
      </c>
      <c r="B30" s="15" t="b">
        <f t="shared" si="4"/>
        <v>0</v>
      </c>
      <c r="C30" s="16">
        <f t="shared" si="5"/>
        <v>0</v>
      </c>
      <c r="D30" s="12">
        <f t="shared" si="1"/>
        <v>0</v>
      </c>
      <c r="E30" s="12">
        <f t="shared" si="0"/>
        <v>0</v>
      </c>
    </row>
    <row r="31" spans="1:8" x14ac:dyDescent="0.2">
      <c r="A31" s="14">
        <v>27</v>
      </c>
      <c r="B31" s="15" t="b">
        <f t="shared" si="4"/>
        <v>0</v>
      </c>
      <c r="C31" s="16">
        <f t="shared" si="5"/>
        <v>0</v>
      </c>
      <c r="D31" s="12">
        <f t="shared" si="1"/>
        <v>0</v>
      </c>
      <c r="E31" s="12">
        <f t="shared" si="0"/>
        <v>0</v>
      </c>
    </row>
    <row r="32" spans="1:8" x14ac:dyDescent="0.2">
      <c r="A32" s="14">
        <v>28</v>
      </c>
      <c r="B32" s="15" t="b">
        <f t="shared" si="4"/>
        <v>0</v>
      </c>
      <c r="C32" s="16">
        <f t="shared" si="5"/>
        <v>0</v>
      </c>
      <c r="D32" s="12">
        <f t="shared" si="1"/>
        <v>0</v>
      </c>
      <c r="E32" s="12">
        <f t="shared" si="0"/>
        <v>0</v>
      </c>
    </row>
    <row r="33" spans="1:5" x14ac:dyDescent="0.2">
      <c r="A33" s="14">
        <v>29</v>
      </c>
      <c r="B33" s="15" t="b">
        <f t="shared" si="4"/>
        <v>0</v>
      </c>
      <c r="C33" s="16">
        <f t="shared" si="5"/>
        <v>0</v>
      </c>
      <c r="D33" s="12">
        <f t="shared" si="1"/>
        <v>0</v>
      </c>
      <c r="E33" s="12">
        <f t="shared" si="0"/>
        <v>0</v>
      </c>
    </row>
    <row r="34" spans="1:5" x14ac:dyDescent="0.2">
      <c r="A34" s="14">
        <v>30</v>
      </c>
      <c r="B34" s="15" t="b">
        <f t="shared" si="4"/>
        <v>0</v>
      </c>
      <c r="C34" s="16">
        <f t="shared" si="5"/>
        <v>0</v>
      </c>
      <c r="D34" s="12">
        <f t="shared" si="1"/>
        <v>0</v>
      </c>
      <c r="E34" s="12">
        <f t="shared" si="0"/>
        <v>0</v>
      </c>
    </row>
    <row r="35" spans="1:5" x14ac:dyDescent="0.2">
      <c r="A35" s="14">
        <v>31</v>
      </c>
      <c r="B35" s="15" t="b">
        <f t="shared" ref="B35:B54" si="6">IF($C$2=$G$5,0,IF($C$2=$G$6,0,IF($C$2=$G$7,0,IF($C$2=$G$8,0,IF($C$2=$G$9,0,IF($C$2=$G$10,0,IF($C$2=$G$11,$C$1*$I$11)))))))</f>
        <v>0</v>
      </c>
      <c r="C35" s="16">
        <f t="shared" ref="C35:C54" si="7">CEILING(IF($C$2=$G$5,0,IF($C$2=$G$6,0,IF($C$2=$G$7,0,IF($C$2=$G$8,0,IF($C$2=$G$9,0,IF($C$2=$G$10,0,IF($C$2=$G$11,(2*E34)/($K$11-A34)))))))),1)</f>
        <v>0</v>
      </c>
      <c r="D35" s="12">
        <f t="shared" si="1"/>
        <v>0</v>
      </c>
      <c r="E35" s="12">
        <f t="shared" si="0"/>
        <v>0</v>
      </c>
    </row>
    <row r="36" spans="1:5" x14ac:dyDescent="0.2">
      <c r="A36" s="14">
        <v>32</v>
      </c>
      <c r="B36" s="15" t="b">
        <f t="shared" si="6"/>
        <v>0</v>
      </c>
      <c r="C36" s="16">
        <f t="shared" si="7"/>
        <v>0</v>
      </c>
      <c r="D36" s="12">
        <f t="shared" si="1"/>
        <v>0</v>
      </c>
      <c r="E36" s="12">
        <f t="shared" si="0"/>
        <v>0</v>
      </c>
    </row>
    <row r="37" spans="1:5" x14ac:dyDescent="0.2">
      <c r="A37" s="14">
        <v>33</v>
      </c>
      <c r="B37" s="15" t="b">
        <f t="shared" si="6"/>
        <v>0</v>
      </c>
      <c r="C37" s="16">
        <f t="shared" si="7"/>
        <v>0</v>
      </c>
      <c r="D37" s="12">
        <f t="shared" si="1"/>
        <v>0</v>
      </c>
      <c r="E37" s="12">
        <f t="shared" si="0"/>
        <v>0</v>
      </c>
    </row>
    <row r="38" spans="1:5" x14ac:dyDescent="0.2">
      <c r="A38" s="14">
        <v>34</v>
      </c>
      <c r="B38" s="15" t="b">
        <f t="shared" si="6"/>
        <v>0</v>
      </c>
      <c r="C38" s="16">
        <f t="shared" si="7"/>
        <v>0</v>
      </c>
      <c r="D38" s="12">
        <f t="shared" si="1"/>
        <v>0</v>
      </c>
      <c r="E38" s="12">
        <f t="shared" si="0"/>
        <v>0</v>
      </c>
    </row>
    <row r="39" spans="1:5" x14ac:dyDescent="0.2">
      <c r="A39" s="14">
        <v>35</v>
      </c>
      <c r="B39" s="15" t="b">
        <f t="shared" si="6"/>
        <v>0</v>
      </c>
      <c r="C39" s="16">
        <f t="shared" si="7"/>
        <v>0</v>
      </c>
      <c r="D39" s="12">
        <f t="shared" si="1"/>
        <v>0</v>
      </c>
      <c r="E39" s="12">
        <f t="shared" si="0"/>
        <v>0</v>
      </c>
    </row>
    <row r="40" spans="1:5" x14ac:dyDescent="0.2">
      <c r="A40" s="14">
        <v>36</v>
      </c>
      <c r="B40" s="15" t="b">
        <f t="shared" si="6"/>
        <v>0</v>
      </c>
      <c r="C40" s="16">
        <f t="shared" si="7"/>
        <v>0</v>
      </c>
      <c r="D40" s="12">
        <f t="shared" si="1"/>
        <v>0</v>
      </c>
      <c r="E40" s="12">
        <f t="shared" si="0"/>
        <v>0</v>
      </c>
    </row>
    <row r="41" spans="1:5" x14ac:dyDescent="0.2">
      <c r="A41" s="14">
        <v>37</v>
      </c>
      <c r="B41" s="15" t="b">
        <f t="shared" si="6"/>
        <v>0</v>
      </c>
      <c r="C41" s="16">
        <f t="shared" si="7"/>
        <v>0</v>
      </c>
      <c r="D41" s="12">
        <f t="shared" si="1"/>
        <v>0</v>
      </c>
      <c r="E41" s="12">
        <f t="shared" si="0"/>
        <v>0</v>
      </c>
    </row>
    <row r="42" spans="1:5" x14ac:dyDescent="0.2">
      <c r="A42" s="14">
        <v>38</v>
      </c>
      <c r="B42" s="15" t="b">
        <f t="shared" si="6"/>
        <v>0</v>
      </c>
      <c r="C42" s="16">
        <f t="shared" si="7"/>
        <v>0</v>
      </c>
      <c r="D42" s="12">
        <f t="shared" si="1"/>
        <v>0</v>
      </c>
      <c r="E42" s="12">
        <f t="shared" si="0"/>
        <v>0</v>
      </c>
    </row>
    <row r="43" spans="1:5" x14ac:dyDescent="0.2">
      <c r="A43" s="14">
        <v>39</v>
      </c>
      <c r="B43" s="15" t="b">
        <f t="shared" si="6"/>
        <v>0</v>
      </c>
      <c r="C43" s="16">
        <f t="shared" si="7"/>
        <v>0</v>
      </c>
      <c r="D43" s="12">
        <f t="shared" si="1"/>
        <v>0</v>
      </c>
      <c r="E43" s="12">
        <f t="shared" si="0"/>
        <v>0</v>
      </c>
    </row>
    <row r="44" spans="1:5" x14ac:dyDescent="0.2">
      <c r="A44" s="14">
        <v>40</v>
      </c>
      <c r="B44" s="15" t="b">
        <f t="shared" si="6"/>
        <v>0</v>
      </c>
      <c r="C44" s="16">
        <f t="shared" si="7"/>
        <v>0</v>
      </c>
      <c r="D44" s="12">
        <f t="shared" si="1"/>
        <v>0</v>
      </c>
      <c r="E44" s="12">
        <f t="shared" si="0"/>
        <v>0</v>
      </c>
    </row>
    <row r="45" spans="1:5" x14ac:dyDescent="0.2">
      <c r="A45" s="14">
        <v>41</v>
      </c>
      <c r="B45" s="15" t="b">
        <f t="shared" si="6"/>
        <v>0</v>
      </c>
      <c r="C45" s="16">
        <f t="shared" si="7"/>
        <v>0</v>
      </c>
      <c r="D45" s="12">
        <f t="shared" si="1"/>
        <v>0</v>
      </c>
      <c r="E45" s="12">
        <f t="shared" si="0"/>
        <v>0</v>
      </c>
    </row>
    <row r="46" spans="1:5" x14ac:dyDescent="0.2">
      <c r="A46" s="14">
        <v>42</v>
      </c>
      <c r="B46" s="15" t="b">
        <f t="shared" si="6"/>
        <v>0</v>
      </c>
      <c r="C46" s="16">
        <f t="shared" si="7"/>
        <v>0</v>
      </c>
      <c r="D46" s="12">
        <f t="shared" si="1"/>
        <v>0</v>
      </c>
      <c r="E46" s="12">
        <f t="shared" si="0"/>
        <v>0</v>
      </c>
    </row>
    <row r="47" spans="1:5" x14ac:dyDescent="0.2">
      <c r="A47" s="14">
        <v>43</v>
      </c>
      <c r="B47" s="15" t="b">
        <f t="shared" si="6"/>
        <v>0</v>
      </c>
      <c r="C47" s="16">
        <f t="shared" si="7"/>
        <v>0</v>
      </c>
      <c r="D47" s="12">
        <f t="shared" si="1"/>
        <v>0</v>
      </c>
      <c r="E47" s="12">
        <f t="shared" si="0"/>
        <v>0</v>
      </c>
    </row>
    <row r="48" spans="1:5" x14ac:dyDescent="0.2">
      <c r="A48" s="14">
        <v>44</v>
      </c>
      <c r="B48" s="15" t="b">
        <f t="shared" si="6"/>
        <v>0</v>
      </c>
      <c r="C48" s="16">
        <f t="shared" si="7"/>
        <v>0</v>
      </c>
      <c r="D48" s="12">
        <f t="shared" si="1"/>
        <v>0</v>
      </c>
      <c r="E48" s="12">
        <f t="shared" si="0"/>
        <v>0</v>
      </c>
    </row>
    <row r="49" spans="1:5" x14ac:dyDescent="0.2">
      <c r="A49" s="14">
        <v>45</v>
      </c>
      <c r="B49" s="15" t="b">
        <f t="shared" si="6"/>
        <v>0</v>
      </c>
      <c r="C49" s="16">
        <f t="shared" si="7"/>
        <v>0</v>
      </c>
      <c r="D49" s="12">
        <f t="shared" si="1"/>
        <v>0</v>
      </c>
      <c r="E49" s="12">
        <f t="shared" si="0"/>
        <v>0</v>
      </c>
    </row>
    <row r="50" spans="1:5" x14ac:dyDescent="0.2">
      <c r="A50" s="14">
        <v>46</v>
      </c>
      <c r="B50" s="15" t="b">
        <f t="shared" si="6"/>
        <v>0</v>
      </c>
      <c r="C50" s="16">
        <f t="shared" si="7"/>
        <v>0</v>
      </c>
      <c r="D50" s="12">
        <f t="shared" si="1"/>
        <v>0</v>
      </c>
      <c r="E50" s="12">
        <f t="shared" si="0"/>
        <v>0</v>
      </c>
    </row>
    <row r="51" spans="1:5" x14ac:dyDescent="0.2">
      <c r="A51" s="14">
        <v>47</v>
      </c>
      <c r="B51" s="15" t="b">
        <f t="shared" si="6"/>
        <v>0</v>
      </c>
      <c r="C51" s="16">
        <f t="shared" si="7"/>
        <v>0</v>
      </c>
      <c r="D51" s="12">
        <f t="shared" si="1"/>
        <v>0</v>
      </c>
      <c r="E51" s="12">
        <f t="shared" si="0"/>
        <v>0</v>
      </c>
    </row>
    <row r="52" spans="1:5" x14ac:dyDescent="0.2">
      <c r="A52" s="14">
        <v>48</v>
      </c>
      <c r="B52" s="15" t="b">
        <f t="shared" si="6"/>
        <v>0</v>
      </c>
      <c r="C52" s="16">
        <f t="shared" si="7"/>
        <v>0</v>
      </c>
      <c r="D52" s="12">
        <f t="shared" si="1"/>
        <v>0</v>
      </c>
      <c r="E52" s="12">
        <f t="shared" si="0"/>
        <v>0</v>
      </c>
    </row>
    <row r="53" spans="1:5" x14ac:dyDescent="0.2">
      <c r="A53" s="14">
        <v>49</v>
      </c>
      <c r="B53" s="15" t="b">
        <f t="shared" si="6"/>
        <v>0</v>
      </c>
      <c r="C53" s="16">
        <f t="shared" si="7"/>
        <v>0</v>
      </c>
      <c r="D53" s="12">
        <f t="shared" si="1"/>
        <v>0</v>
      </c>
      <c r="E53" s="12">
        <f t="shared" si="0"/>
        <v>0</v>
      </c>
    </row>
    <row r="54" spans="1:5" ht="13.5" thickBot="1" x14ac:dyDescent="0.25">
      <c r="A54" s="18">
        <v>50</v>
      </c>
      <c r="B54" s="19" t="b">
        <f t="shared" si="6"/>
        <v>0</v>
      </c>
      <c r="C54" s="20">
        <f t="shared" si="7"/>
        <v>0</v>
      </c>
      <c r="D54" s="12">
        <f t="shared" si="1"/>
        <v>0</v>
      </c>
      <c r="E54" s="12">
        <f t="shared" si="0"/>
        <v>0</v>
      </c>
    </row>
    <row r="55" spans="1:5" ht="14.25" thickTop="1" thickBot="1" x14ac:dyDescent="0.25">
      <c r="A55" s="21" t="s">
        <v>13</v>
      </c>
      <c r="B55" s="22">
        <f>SUM(B5:B54)</f>
        <v>0</v>
      </c>
      <c r="C55" s="23">
        <f>SUM(C5:C54)</f>
        <v>0</v>
      </c>
    </row>
  </sheetData>
  <mergeCells count="3">
    <mergeCell ref="H3:I3"/>
    <mergeCell ref="J3:K3"/>
    <mergeCell ref="N5:O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Daňové odpisy</vt:lpstr>
    </vt:vector>
  </TitlesOfParts>
  <Company>ASPI Publishing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mrkvanova</dc:creator>
  <cp:lastModifiedBy>Jirka</cp:lastModifiedBy>
  <cp:lastPrinted>2009-01-08T14:38:23Z</cp:lastPrinted>
  <dcterms:created xsi:type="dcterms:W3CDTF">2009-01-07T14:15:42Z</dcterms:created>
  <dcterms:modified xsi:type="dcterms:W3CDTF">2020-12-28T15:30:09Z</dcterms:modified>
</cp:coreProperties>
</file>